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C4574A40-1619-4D28-B1BF-926F73CDDE3C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EAEPE_COG!$A$1:$I$96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<sst xmlns="http://schemas.openxmlformats.org/spreadsheetml/2006/main" count="88" uniqueCount="88">
  <si>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</si>
  <si>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</si>
  <si>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</si>
  <si>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</si>
  <si>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</si>
  <si>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</si>
  <si>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</si>
  <si>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</si>
  <si>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</si>
  <si>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</si>
  <si>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</si>
  <si>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</si>
  <si>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</si>
  <si>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</si>
  <si>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</si>
  <si>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</si>
  <si>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</si>
  <si>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</si>
  <si>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</si>
  <si>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</si>
  <si>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</si>
  <si>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</si>
  <si>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</si>
  <si>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</si>
  <si>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</si>
  <si>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</si>
  <si>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</si>
  <si>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</si>
  <si>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</si>
  <si>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</si>
  <si>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</si>
  <si>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</si>
  <si>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</si>
  <si>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</si>
  <si>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</si>
  <si>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</si>
  <si>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</si>
  <si>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</si>
  <si>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</si>
  <si>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</si>
  <si>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</si>
  <si>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</si>
  <si>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</si>
  <si>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</si>
  <si>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</si>
  <si>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</si>
  <si>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</si>
  <si>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</si>
  <si>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</si>
  <si>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</si>
  <si>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</si>
  <si>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</si>
  <si>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</si>
  <si>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</si>
  <si>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</si>
  <si>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</si>
  <si>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</si>
  <si>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</si>
  <si>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</si>
  <si>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</si>
  <si>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</si>
  <si>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</si>
  <si>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</si>
  <si>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</si>
  <si>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</si>
  <si>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</si>
  <si>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</si>
  <si>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</si>
  <si>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</si>
  <si>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</si>
  <si>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</si>
  <si>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</si>
  <si>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</si>
  <si>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</si>
  <si>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</si>
  <si>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</si>
  <si>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</si>
  <si>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</si>
  <si>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</si>
  <si>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</si>
  <si>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</si>
  <si>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</si>
  <si>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</si>
  <si>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</si>
  <si>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</si>
  <si>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</si>
  <si>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DE CREEL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</si>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</sst>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720385</xdr:colOff>
      <xdr:row>89</xdr:row>
      <xdr:rowOff>139133</xdr:rowOff>
    </xdr:from>
    <xdr:to>
      <xdr:col>7</xdr:col>
      <xdr:colOff>132127</xdr:colOff>
      <xdr:row>93</xdr:row>
      <xdr:rowOff>75499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8041" y="16102012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773908</xdr:colOff>
      <xdr:row>90</xdr:row>
      <xdr:rowOff>1935</xdr:rowOff>
    </xdr:from>
    <xdr:to>
      <xdr:col>3</xdr:col>
      <xdr:colOff>181594</xdr:colOff>
      <xdr:row>93</xdr:row>
      <xdr:rowOff>66995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73" y="16117895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view="pageBreakPreview" zoomScale="112" zoomScaleNormal="80" zoomScaleSheetLayoutView="112" workbookViewId="0">
      <selection activeCell="G88" sqref="G88"/>
    </sheetView>
  </sheetViews>
  <sheetFormatPr baseColWidth="10" defaultColWidth="11.42578125" defaultRowHeight="12" x14ac:dyDescent="0.2"/>
  <cols>
    <col min="1" max="1" width="4.7109375" style="1" customWidth="1"/>
    <col min="2" max="2" width="41.28515625" style="1" customWidth="1"/>
    <col min="3" max="3" width="15.5703125" style="1" bestFit="1" customWidth="1"/>
    <col min="4" max="4" width="16" style="1" bestFit="1" customWidth="1"/>
    <col min="5" max="7" width="15.140625" style="1" bestFit="1" customWidth="1"/>
    <col min="8" max="8" width="15.5703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1967251.6900000002</v>
      </c>
      <c r="D9" s="16">
        <f>SUM(D10:D16)</f>
        <v>259715.17</v>
      </c>
      <c r="E9" s="16">
        <f t="shared" ref="E9:E26" si="0">C9+D9</f>
        <v>2226966.8600000003</v>
      </c>
      <c r="F9" s="16">
        <f>SUM(F10:F16)</f>
        <v>2189739.6800000002</v>
      </c>
      <c r="G9" s="16">
        <f>SUM(G10:G16)</f>
        <v>1990784.35</v>
      </c>
      <c r="H9" s="16">
        <f t="shared" ref="H9:H40" si="1">E9-F9</f>
        <v>37227.180000000168</v>
      </c>
    </row>
    <row r="10" spans="2:9" ht="12" customHeight="1" x14ac:dyDescent="0.2">
      <c r="B10" s="11" t="s">
        <v>14</v>
      </c>
      <c r="C10" s="12">
        <v>1130330.23</v>
      </c>
      <c r="D10" s="13">
        <v>94597.03</v>
      </c>
      <c r="E10" s="18">
        <f t="shared" si="0"/>
        <v>1224927.26</v>
      </c>
      <c r="F10" s="12">
        <v>1194820.6000000001</v>
      </c>
      <c r="G10" s="12">
        <v>1194820.6000000001</v>
      </c>
      <c r="H10" s="20">
        <f t="shared" si="1"/>
        <v>30106.659999999916</v>
      </c>
    </row>
    <row r="11" spans="2:9" ht="12" customHeight="1" x14ac:dyDescent="0.2">
      <c r="B11" s="11" t="s">
        <v>15</v>
      </c>
      <c r="C11" s="12">
        <v>48084.62</v>
      </c>
      <c r="D11" s="13">
        <v>-5649.92</v>
      </c>
      <c r="E11" s="18">
        <f t="shared" si="0"/>
        <v>42434.700000000004</v>
      </c>
      <c r="F11" s="12">
        <v>42434.7</v>
      </c>
      <c r="G11" s="12">
        <v>42434.7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509579.67</v>
      </c>
      <c r="D12" s="13">
        <v>219846.48</v>
      </c>
      <c r="E12" s="18">
        <f t="shared" si="0"/>
        <v>729426.15</v>
      </c>
      <c r="F12" s="12">
        <v>722352.24</v>
      </c>
      <c r="G12" s="12">
        <v>601896.91</v>
      </c>
      <c r="H12" s="20">
        <f t="shared" si="1"/>
        <v>7073.9100000000326</v>
      </c>
    </row>
    <row r="13" spans="2:9" ht="12" customHeight="1" x14ac:dyDescent="0.2">
      <c r="B13" s="11" t="s">
        <v>17</v>
      </c>
      <c r="C13" s="12">
        <v>143564.1</v>
      </c>
      <c r="D13" s="13">
        <v>-65064.1</v>
      </c>
      <c r="E13" s="18">
        <f>C13+D13</f>
        <v>78500</v>
      </c>
      <c r="F13" s="12">
        <v>78500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135693.07</v>
      </c>
      <c r="D14" s="13">
        <v>15985.68</v>
      </c>
      <c r="E14" s="18">
        <f t="shared" si="0"/>
        <v>151678.75</v>
      </c>
      <c r="F14" s="12">
        <v>151632.14000000001</v>
      </c>
      <c r="G14" s="12">
        <v>151632.14000000001</v>
      </c>
      <c r="H14" s="20">
        <f t="shared" si="1"/>
        <v>46.60999999998603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972770.29999999993</v>
      </c>
      <c r="D17" s="16">
        <f>SUM(D18:D26)</f>
        <v>138104.83000000002</v>
      </c>
      <c r="E17" s="16">
        <f t="shared" si="0"/>
        <v>1110875.1299999999</v>
      </c>
      <c r="F17" s="16">
        <f>SUM(F18:F26)</f>
        <v>779354.34000000008</v>
      </c>
      <c r="G17" s="16">
        <f>SUM(G18:G26)</f>
        <v>783431.77999999991</v>
      </c>
      <c r="H17" s="16">
        <f t="shared" si="1"/>
        <v>331520.7899999998</v>
      </c>
    </row>
    <row r="18" spans="2:8" ht="24" x14ac:dyDescent="0.2">
      <c r="B18" s="9" t="s">
        <v>22</v>
      </c>
      <c r="C18" s="12">
        <v>77715.67</v>
      </c>
      <c r="D18" s="13">
        <v>-9340</v>
      </c>
      <c r="E18" s="18">
        <f t="shared" si="0"/>
        <v>68375.67</v>
      </c>
      <c r="F18" s="12">
        <v>60579.94</v>
      </c>
      <c r="G18" s="12">
        <v>60579.94</v>
      </c>
      <c r="H18" s="20">
        <f t="shared" si="1"/>
        <v>7795.7299999999959</v>
      </c>
    </row>
    <row r="19" spans="2:8" ht="12" customHeight="1" x14ac:dyDescent="0.2">
      <c r="B19" s="9" t="s">
        <v>23</v>
      </c>
      <c r="C19" s="12">
        <v>10000</v>
      </c>
      <c r="D19" s="13">
        <v>12440.83</v>
      </c>
      <c r="E19" s="18">
        <f t="shared" si="0"/>
        <v>22440.83</v>
      </c>
      <c r="F19" s="12">
        <v>12397.47</v>
      </c>
      <c r="G19" s="12">
        <v>12397.47</v>
      </c>
      <c r="H19" s="20">
        <f t="shared" si="1"/>
        <v>10043.360000000002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30330.01</v>
      </c>
      <c r="D21" s="13">
        <v>-12300</v>
      </c>
      <c r="E21" s="18">
        <f t="shared" si="0"/>
        <v>18030.009999999998</v>
      </c>
      <c r="F21" s="12">
        <v>17333.13</v>
      </c>
      <c r="G21" s="12">
        <v>17333.13</v>
      </c>
      <c r="H21" s="20">
        <f t="shared" si="1"/>
        <v>696.87999999999738</v>
      </c>
    </row>
    <row r="22" spans="2:8" ht="12" customHeight="1" x14ac:dyDescent="0.2">
      <c r="B22" s="9" t="s">
        <v>26</v>
      </c>
      <c r="C22" s="12">
        <v>50000</v>
      </c>
      <c r="D22" s="13">
        <v>-19663</v>
      </c>
      <c r="E22" s="18">
        <f t="shared" si="0"/>
        <v>30337</v>
      </c>
      <c r="F22" s="12">
        <v>30324</v>
      </c>
      <c r="G22" s="12">
        <v>30324</v>
      </c>
      <c r="H22" s="20">
        <f t="shared" si="1"/>
        <v>13</v>
      </c>
    </row>
    <row r="23" spans="2:8" ht="12" customHeight="1" x14ac:dyDescent="0.2">
      <c r="B23" s="9" t="s">
        <v>27</v>
      </c>
      <c r="C23" s="12">
        <v>332650.44</v>
      </c>
      <c r="D23" s="13">
        <v>40035.360000000001</v>
      </c>
      <c r="E23" s="18">
        <f t="shared" si="0"/>
        <v>372685.8</v>
      </c>
      <c r="F23" s="12">
        <v>369212.38</v>
      </c>
      <c r="G23" s="12">
        <v>375858.81</v>
      </c>
      <c r="H23" s="20">
        <f t="shared" si="1"/>
        <v>3473.4199999999837</v>
      </c>
    </row>
    <row r="24" spans="2:8" ht="12" customHeight="1" x14ac:dyDescent="0.2">
      <c r="B24" s="9" t="s">
        <v>28</v>
      </c>
      <c r="C24" s="12">
        <v>43259.7</v>
      </c>
      <c r="D24" s="13">
        <v>-8472.36</v>
      </c>
      <c r="E24" s="18">
        <f t="shared" si="0"/>
        <v>34787.339999999997</v>
      </c>
      <c r="F24" s="12">
        <v>32061.59</v>
      </c>
      <c r="G24" s="12">
        <v>32061.59</v>
      </c>
      <c r="H24" s="20">
        <f t="shared" si="1"/>
        <v>2725.7499999999964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428814.48</v>
      </c>
      <c r="D26" s="13">
        <v>135404</v>
      </c>
      <c r="E26" s="18">
        <f t="shared" si="0"/>
        <v>564218.48</v>
      </c>
      <c r="F26" s="12">
        <v>257445.83</v>
      </c>
      <c r="G26" s="12">
        <v>254876.84</v>
      </c>
      <c r="H26" s="20">
        <f t="shared" si="1"/>
        <v>306772.65000000002</v>
      </c>
    </row>
    <row r="27" spans="2:8" ht="20.100000000000001" customHeight="1" x14ac:dyDescent="0.2">
      <c r="B27" s="6" t="s">
        <v>31</v>
      </c>
      <c r="C27" s="16">
        <f>SUM(C28:C36)</f>
        <v>4467750.37</v>
      </c>
      <c r="D27" s="16">
        <f>SUM(D28:D36)</f>
        <v>-428309.76000000001</v>
      </c>
      <c r="E27" s="16">
        <f>D27+C27</f>
        <v>4039440.6100000003</v>
      </c>
      <c r="F27" s="16">
        <f>SUM(F28:F36)</f>
        <v>3672542.61</v>
      </c>
      <c r="G27" s="16">
        <f>SUM(G28:G36)</f>
        <v>3672542.61</v>
      </c>
      <c r="H27" s="16">
        <f t="shared" si="1"/>
        <v>366898.00000000047</v>
      </c>
    </row>
    <row r="28" spans="2:8" x14ac:dyDescent="0.2">
      <c r="B28" s="9" t="s">
        <v>32</v>
      </c>
      <c r="C28" s="12">
        <v>3332443.19</v>
      </c>
      <c r="D28" s="13">
        <v>-21920</v>
      </c>
      <c r="E28" s="18">
        <f t="shared" ref="E28:E36" si="2">C28+D28</f>
        <v>3310523.19</v>
      </c>
      <c r="F28" s="12">
        <v>3078344.13</v>
      </c>
      <c r="G28" s="12">
        <v>3078344.13</v>
      </c>
      <c r="H28" s="20">
        <f t="shared" si="1"/>
        <v>232179.06000000006</v>
      </c>
    </row>
    <row r="29" spans="2:8" x14ac:dyDescent="0.2">
      <c r="B29" s="9" t="s">
        <v>33</v>
      </c>
      <c r="C29" s="12">
        <v>14847.53</v>
      </c>
      <c r="D29" s="13">
        <v>-10000</v>
      </c>
      <c r="E29" s="18">
        <f t="shared" si="2"/>
        <v>4847.5300000000007</v>
      </c>
      <c r="F29" s="12">
        <v>750</v>
      </c>
      <c r="G29" s="12">
        <v>750</v>
      </c>
      <c r="H29" s="20">
        <f t="shared" si="1"/>
        <v>4097.5300000000007</v>
      </c>
    </row>
    <row r="30" spans="2:8" ht="12" customHeight="1" x14ac:dyDescent="0.2">
      <c r="B30" s="9" t="s">
        <v>34</v>
      </c>
      <c r="C30" s="12">
        <v>336295.66</v>
      </c>
      <c r="D30" s="13">
        <v>-10</v>
      </c>
      <c r="E30" s="18">
        <f t="shared" si="2"/>
        <v>336285.66</v>
      </c>
      <c r="F30" s="12">
        <v>311451.01</v>
      </c>
      <c r="G30" s="12">
        <v>311451.01</v>
      </c>
      <c r="H30" s="20">
        <f t="shared" si="1"/>
        <v>24834.649999999965</v>
      </c>
    </row>
    <row r="31" spans="2:8" ht="24" x14ac:dyDescent="0.2">
      <c r="B31" s="9" t="s">
        <v>35</v>
      </c>
      <c r="C31" s="12">
        <v>155858.01</v>
      </c>
      <c r="D31" s="13">
        <v>-71400</v>
      </c>
      <c r="E31" s="18">
        <f t="shared" si="2"/>
        <v>84458.010000000009</v>
      </c>
      <c r="F31" s="12">
        <v>51126.12</v>
      </c>
      <c r="G31" s="12">
        <v>51126.12</v>
      </c>
      <c r="H31" s="20">
        <f t="shared" si="1"/>
        <v>33331.890000000007</v>
      </c>
    </row>
    <row r="32" spans="2:8" ht="24" x14ac:dyDescent="0.2">
      <c r="B32" s="9" t="s">
        <v>36</v>
      </c>
      <c r="C32" s="12">
        <v>577305.99</v>
      </c>
      <c r="D32" s="13">
        <v>-350100</v>
      </c>
      <c r="E32" s="18">
        <f t="shared" si="2"/>
        <v>227205.99</v>
      </c>
      <c r="F32" s="12">
        <v>174507.23</v>
      </c>
      <c r="G32" s="12">
        <v>174507.23</v>
      </c>
      <c r="H32" s="20">
        <f t="shared" si="1"/>
        <v>52698.75999999998</v>
      </c>
    </row>
    <row r="33" spans="2:8" ht="24" x14ac:dyDescent="0.2">
      <c r="B33" s="9" t="s">
        <v>37</v>
      </c>
      <c r="C33" s="12">
        <v>30000</v>
      </c>
      <c r="D33" s="13">
        <v>-23900</v>
      </c>
      <c r="E33" s="18">
        <f t="shared" si="2"/>
        <v>6100</v>
      </c>
      <c r="F33" s="12">
        <v>5200</v>
      </c>
      <c r="G33" s="12">
        <v>5200</v>
      </c>
      <c r="H33" s="20">
        <f t="shared" si="1"/>
        <v>900</v>
      </c>
    </row>
    <row r="34" spans="2:8" x14ac:dyDescent="0.2">
      <c r="B34" s="9" t="s">
        <v>38</v>
      </c>
      <c r="C34" s="12">
        <v>19999.990000000002</v>
      </c>
      <c r="D34" s="13">
        <v>50000</v>
      </c>
      <c r="E34" s="18">
        <f t="shared" si="2"/>
        <v>69999.990000000005</v>
      </c>
      <c r="F34" s="12">
        <v>51153.87</v>
      </c>
      <c r="G34" s="12">
        <v>51153.87</v>
      </c>
      <c r="H34" s="20">
        <f t="shared" si="1"/>
        <v>18846.120000000003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1000</v>
      </c>
      <c r="D36" s="13">
        <v>-979.76</v>
      </c>
      <c r="E36" s="18">
        <f t="shared" si="2"/>
        <v>20.240000000000009</v>
      </c>
      <c r="F36" s="12">
        <v>10.25</v>
      </c>
      <c r="G36" s="12">
        <v>10.25</v>
      </c>
      <c r="H36" s="20">
        <f t="shared" si="1"/>
        <v>9.9900000000000091</v>
      </c>
    </row>
    <row r="37" spans="2:8" ht="20.100000000000001" customHeight="1" x14ac:dyDescent="0.2">
      <c r="B37" s="7" t="s">
        <v>41</v>
      </c>
      <c r="C37" s="16">
        <f>SUM(C38:C46)</f>
        <v>412229.8</v>
      </c>
      <c r="D37" s="16">
        <f>SUM(D38:D46)</f>
        <v>0</v>
      </c>
      <c r="E37" s="16">
        <f>C37+D37</f>
        <v>412229.8</v>
      </c>
      <c r="F37" s="16">
        <f>SUM(F38:F46)</f>
        <v>391248.85</v>
      </c>
      <c r="G37" s="16">
        <f>SUM(G38:G46)</f>
        <v>354307.1</v>
      </c>
      <c r="H37" s="16">
        <f t="shared" si="1"/>
        <v>20980.950000000012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412229.8</v>
      </c>
      <c r="D39" s="13">
        <v>0</v>
      </c>
      <c r="E39" s="18">
        <f t="shared" si="3"/>
        <v>412229.8</v>
      </c>
      <c r="F39" s="12">
        <v>391248.85</v>
      </c>
      <c r="G39" s="12">
        <v>354307.1</v>
      </c>
      <c r="H39" s="20">
        <f t="shared" si="1"/>
        <v>20980.950000000012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164103.51999999999</v>
      </c>
      <c r="D47" s="16">
        <f>SUM(D48:D56)</f>
        <v>1748811.21</v>
      </c>
      <c r="E47" s="16">
        <f t="shared" si="3"/>
        <v>1912914.73</v>
      </c>
      <c r="F47" s="16">
        <f>SUM(F48:F56)</f>
        <v>1537158.4700000002</v>
      </c>
      <c r="G47" s="16">
        <f>SUM(G48:G56)</f>
        <v>1537158.4700000002</v>
      </c>
      <c r="H47" s="16">
        <f t="shared" si="4"/>
        <v>375756.25999999978</v>
      </c>
    </row>
    <row r="48" spans="2:8" x14ac:dyDescent="0.2">
      <c r="B48" s="9" t="s">
        <v>52</v>
      </c>
      <c r="C48" s="12">
        <v>0</v>
      </c>
      <c r="D48" s="13">
        <v>30500</v>
      </c>
      <c r="E48" s="18">
        <f t="shared" si="3"/>
        <v>30500</v>
      </c>
      <c r="F48" s="12">
        <v>23827.59</v>
      </c>
      <c r="G48" s="12">
        <v>23827.59</v>
      </c>
      <c r="H48" s="20">
        <f t="shared" si="4"/>
        <v>6672.41</v>
      </c>
    </row>
    <row r="49" spans="2:8" ht="24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ht="24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1398231.5</v>
      </c>
      <c r="E51" s="18">
        <f t="shared" si="3"/>
        <v>1398231.5</v>
      </c>
      <c r="F51" s="12">
        <v>1295500</v>
      </c>
      <c r="G51" s="12">
        <v>1295500</v>
      </c>
      <c r="H51" s="20">
        <f t="shared" si="4"/>
        <v>102731.5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164103.51999999999</v>
      </c>
      <c r="D55" s="13">
        <v>320079.71000000002</v>
      </c>
      <c r="E55" s="18">
        <f t="shared" si="3"/>
        <v>484183.23</v>
      </c>
      <c r="F55" s="12">
        <v>217830.88</v>
      </c>
      <c r="G55" s="12">
        <v>217830.88</v>
      </c>
      <c r="H55" s="20">
        <f t="shared" si="4"/>
        <v>266352.34999999998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ht="24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7984105.6799999997</v>
      </c>
      <c r="D81" s="22">
        <f>SUM(D73,D69,D61,D57,D47,D37,D27,D17,D9)</f>
        <v>1718321.45</v>
      </c>
      <c r="E81" s="22">
        <f>C81+D81</f>
        <v>9702427.129999999</v>
      </c>
      <c r="F81" s="22">
        <f>SUM(F73,F69,F61,F57,F47,F37,F17,F27,F9)</f>
        <v>8570043.9499999993</v>
      </c>
      <c r="G81" s="22">
        <f>SUM(G73,G69,G61,G57,G47,G37,G27,G17,G9)</f>
        <v>8338224.3100000005</v>
      </c>
      <c r="H81" s="22">
        <f t="shared" si="5"/>
        <v>1132383.1799999997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2025-01-29T19:16:21Z</cp:lastPrinted>
  <dcterms:created xsi:type="dcterms:W3CDTF">2019-12-04T16:22:52Z</dcterms:created>
  <dcterms:modified xsi:type="dcterms:W3CDTF">2025-01-29T19:16:35Z</dcterms:modified>
</cp:coreProperties>
</file>